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Q11" i="1"/>
  <c r="N11"/>
  <c r="L11"/>
  <c r="H11"/>
  <c r="F11"/>
  <c r="D11"/>
  <c r="C11"/>
  <c r="B11"/>
  <c r="S38"/>
  <c r="S39"/>
  <c r="S40"/>
  <c r="S37"/>
  <c r="P41"/>
  <c r="N41"/>
  <c r="L41"/>
  <c r="J41"/>
  <c r="H41"/>
  <c r="F41"/>
  <c r="D41"/>
  <c r="C41"/>
  <c r="B41"/>
  <c r="Q40"/>
  <c r="O40"/>
  <c r="M40"/>
  <c r="K40"/>
  <c r="I40"/>
  <c r="G40"/>
  <c r="E40"/>
  <c r="Q39"/>
  <c r="O39"/>
  <c r="M39"/>
  <c r="K39"/>
  <c r="I39"/>
  <c r="G39"/>
  <c r="E39"/>
  <c r="Q38"/>
  <c r="O38"/>
  <c r="M38"/>
  <c r="K38"/>
  <c r="I38"/>
  <c r="G38"/>
  <c r="E38"/>
  <c r="Q37"/>
  <c r="O37"/>
  <c r="M37"/>
  <c r="K37"/>
  <c r="I37"/>
  <c r="G37"/>
  <c r="E37"/>
  <c r="Q12"/>
  <c r="Q13"/>
  <c r="Q14"/>
  <c r="P15"/>
  <c r="O12"/>
  <c r="O13"/>
  <c r="O14"/>
  <c r="M12"/>
  <c r="M13"/>
  <c r="M14"/>
  <c r="O11"/>
  <c r="N15"/>
  <c r="M11"/>
  <c r="L15"/>
  <c r="J15"/>
  <c r="H15"/>
  <c r="K12"/>
  <c r="K13"/>
  <c r="K14"/>
  <c r="K11"/>
  <c r="F15"/>
  <c r="D15"/>
  <c r="I12"/>
  <c r="I13"/>
  <c r="I14"/>
  <c r="I11"/>
  <c r="G12"/>
  <c r="G13"/>
  <c r="G11"/>
  <c r="E12"/>
  <c r="E13"/>
  <c r="E14"/>
  <c r="E11"/>
  <c r="B15"/>
  <c r="C15"/>
  <c r="Q15" l="1"/>
  <c r="E41"/>
  <c r="S41"/>
  <c r="I41"/>
  <c r="M41"/>
  <c r="Q41"/>
  <c r="G41"/>
  <c r="K41"/>
  <c r="O41"/>
  <c r="G15"/>
  <c r="K15"/>
  <c r="E15"/>
  <c r="I15"/>
  <c r="M15"/>
  <c r="O15"/>
</calcChain>
</file>

<file path=xl/sharedStrings.xml><?xml version="1.0" encoding="utf-8"?>
<sst xmlns="http://schemas.openxmlformats.org/spreadsheetml/2006/main" count="115" uniqueCount="28">
  <si>
    <t xml:space="preserve">PHÒNG GD&amp;ĐT THỊ XÃ ĐÔNG TRIỀU </t>
  </si>
  <si>
    <t xml:space="preserve">TRƯỜNG THCS NGUYỄN ĐỨC CẢNH </t>
  </si>
  <si>
    <t xml:space="preserve">KHỐI </t>
  </si>
  <si>
    <t>SĨ SỐ</t>
  </si>
  <si>
    <t>Nữ</t>
  </si>
  <si>
    <t>Học lực</t>
  </si>
  <si>
    <t>Tốt</t>
  </si>
  <si>
    <t>Khá</t>
  </si>
  <si>
    <t>Trung b́ình</t>
  </si>
  <si>
    <t>Giỏi</t>
  </si>
  <si>
    <t>Yếu</t>
  </si>
  <si>
    <t>SL</t>
  </si>
  <si>
    <t>%</t>
  </si>
  <si>
    <t>Khối 9</t>
  </si>
  <si>
    <t>Khối 8</t>
  </si>
  <si>
    <t>Khối 7</t>
  </si>
  <si>
    <t>Khối 6</t>
  </si>
  <si>
    <t xml:space="preserve">P. HIỆU TRƯỞNG </t>
  </si>
  <si>
    <t xml:space="preserve"> NĂM HỌC 2017-2018 </t>
  </si>
  <si>
    <t xml:space="preserve">Tổng cộng </t>
  </si>
  <si>
    <t xml:space="preserve">Hạnh kiểm </t>
  </si>
  <si>
    <t>Trương Thị Minh Nguyệt</t>
  </si>
  <si>
    <t xml:space="preserve">KẾT QUẢ XẾP LOẠI HỌC LỰC, HẠNH KIỂM CẢ NĂM </t>
  </si>
  <si>
    <t>HKII</t>
  </si>
  <si>
    <t>KẾT QUẢ XẾP LOẠI HỌC LỰC, HẠNH KIỂM KHỐI 9</t>
  </si>
  <si>
    <t xml:space="preserve">Cả năm </t>
  </si>
  <si>
    <t xml:space="preserve"> NĂM HỌC 2018-2019 </t>
  </si>
  <si>
    <t>KẾT QUẢ XẾP LOẠI HỌC LỰC, HẠNH KIỂM HỌC KỲ I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</si>
</sst>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4" fillId="0" borderId="0" xfId="0" applyFont="1" applyFill="1" applyProtection="1">
      <protection hidden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2" fontId="5" fillId="0" borderId="1" xfId="0" applyNumberFormat="1" applyFont="1" applyBorder="1"/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2" fontId="6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2"/>
  <sheetViews>
    <sheetView tabSelected="1" topLeftCell="A7" workbookViewId="0">
      <selection activeCell="J23" sqref="J23"/>
    </sheetView>
  </sheetViews>
  <sheetFormatPr defaultRowHeight="18.75"/>
  <cols>
    <col min="1" max="1" width="12.42578125" style="2" customWidth="1"/>
    <col min="2" max="2" width="8.42578125" style="9" customWidth="1"/>
    <col min="3" max="3" width="6.85546875" style="9" customWidth="1"/>
    <col min="4" max="5" width="7.7109375" style="2" customWidth="1"/>
    <col min="6" max="6" width="7.28515625" style="2" customWidth="1"/>
    <col min="7" max="7" width="7.85546875" style="2" customWidth="1"/>
    <col min="8" max="8" width="7" style="2" customWidth="1"/>
    <col min="9" max="9" width="7.42578125" style="2" customWidth="1"/>
    <col min="10" max="10" width="7" style="2" customWidth="1"/>
    <col min="11" max="11" width="7.28515625" style="2" customWidth="1"/>
    <col min="12" max="12" width="6.7109375" style="2" customWidth="1"/>
    <col min="13" max="13" width="7.5703125" style="2" customWidth="1"/>
    <col min="14" max="14" width="6.28515625" style="2" customWidth="1"/>
    <col min="15" max="15" width="7.140625" style="2" customWidth="1"/>
    <col min="16" max="16" width="6.140625" style="2" customWidth="1"/>
    <col min="17" max="17" width="7.85546875" style="2" customWidth="1"/>
    <col min="18" max="18" width="5.42578125" style="2" customWidth="1"/>
    <col min="19" max="19" width="4.85546875" style="2" customWidth="1"/>
    <col min="20" max="16384" width="9.140625" style="2"/>
  </cols>
  <sheetData>
    <row r="1" spans="1:19">
      <c r="A1" s="28" t="s">
        <v>0</v>
      </c>
      <c r="B1" s="28"/>
      <c r="C1" s="28"/>
      <c r="D1" s="28"/>
      <c r="E1" s="28"/>
      <c r="F1" s="28"/>
      <c r="G1" s="1"/>
      <c r="H1" s="1"/>
    </row>
    <row r="2" spans="1:19">
      <c r="A2" s="29" t="s">
        <v>1</v>
      </c>
      <c r="B2" s="29"/>
      <c r="C2" s="29"/>
      <c r="D2" s="29"/>
      <c r="E2" s="29"/>
      <c r="F2" s="29"/>
      <c r="G2" s="3"/>
      <c r="H2" s="3"/>
    </row>
    <row r="3" spans="1:19">
      <c r="I3" s="25"/>
    </row>
    <row r="5" spans="1:19">
      <c r="A5" s="29" t="s">
        <v>27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19">
      <c r="A6" s="29" t="s">
        <v>26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8" spans="1:19" s="6" customFormat="1" ht="23.25" customHeight="1">
      <c r="A8" s="26" t="s">
        <v>2</v>
      </c>
      <c r="B8" s="26" t="s">
        <v>3</v>
      </c>
      <c r="C8" s="26" t="s">
        <v>4</v>
      </c>
      <c r="D8" s="31" t="s">
        <v>5</v>
      </c>
      <c r="E8" s="32"/>
      <c r="F8" s="32"/>
      <c r="G8" s="32"/>
      <c r="H8" s="32"/>
      <c r="I8" s="32"/>
      <c r="J8" s="32"/>
      <c r="K8" s="33"/>
      <c r="L8" s="26" t="s">
        <v>20</v>
      </c>
      <c r="M8" s="26"/>
      <c r="N8" s="26"/>
      <c r="O8" s="26"/>
      <c r="P8" s="26"/>
      <c r="Q8" s="26"/>
      <c r="R8" s="26"/>
      <c r="S8" s="26"/>
    </row>
    <row r="9" spans="1:19" s="6" customFormat="1" ht="23.25" customHeight="1">
      <c r="A9" s="26"/>
      <c r="B9" s="26"/>
      <c r="C9" s="26"/>
      <c r="D9" s="26" t="s">
        <v>9</v>
      </c>
      <c r="E9" s="26"/>
      <c r="F9" s="26" t="s">
        <v>7</v>
      </c>
      <c r="G9" s="26"/>
      <c r="H9" s="26" t="s">
        <v>8</v>
      </c>
      <c r="I9" s="26"/>
      <c r="J9" s="26" t="s">
        <v>10</v>
      </c>
      <c r="K9" s="26"/>
      <c r="L9" s="26" t="s">
        <v>6</v>
      </c>
      <c r="M9" s="26"/>
      <c r="N9" s="26" t="s">
        <v>7</v>
      </c>
      <c r="O9" s="26"/>
      <c r="P9" s="26" t="s">
        <v>8</v>
      </c>
      <c r="Q9" s="26"/>
      <c r="R9" s="26" t="s">
        <v>10</v>
      </c>
      <c r="S9" s="26"/>
    </row>
    <row r="10" spans="1:19" s="6" customFormat="1" ht="23.25" customHeight="1">
      <c r="A10" s="26"/>
      <c r="B10" s="26"/>
      <c r="C10" s="26"/>
      <c r="D10" s="7" t="s">
        <v>11</v>
      </c>
      <c r="E10" s="7" t="s">
        <v>12</v>
      </c>
      <c r="F10" s="7" t="s">
        <v>11</v>
      </c>
      <c r="G10" s="7" t="s">
        <v>12</v>
      </c>
      <c r="H10" s="7" t="s">
        <v>11</v>
      </c>
      <c r="I10" s="7" t="s">
        <v>12</v>
      </c>
      <c r="J10" s="7" t="s">
        <v>11</v>
      </c>
      <c r="K10" s="7" t="s">
        <v>12</v>
      </c>
      <c r="L10" s="7" t="s">
        <v>11</v>
      </c>
      <c r="M10" s="7" t="s">
        <v>12</v>
      </c>
      <c r="N10" s="7" t="s">
        <v>11</v>
      </c>
      <c r="O10" s="7" t="s">
        <v>12</v>
      </c>
      <c r="P10" s="7" t="s">
        <v>11</v>
      </c>
      <c r="Q10" s="7" t="s">
        <v>12</v>
      </c>
      <c r="R10" s="7" t="s">
        <v>11</v>
      </c>
      <c r="S10" s="7" t="s">
        <v>12</v>
      </c>
    </row>
    <row r="11" spans="1:19" ht="34.5" customHeight="1">
      <c r="A11" s="20" t="s">
        <v>16</v>
      </c>
      <c r="B11" s="4">
        <f>39+34+35+33+38</f>
        <v>179</v>
      </c>
      <c r="C11" s="4">
        <f>20+13+13+12+24</f>
        <v>82</v>
      </c>
      <c r="D11" s="4">
        <f>23+3+10+3+9</f>
        <v>48</v>
      </c>
      <c r="E11" s="10">
        <f>(D11/B11)*100</f>
        <v>26.815642458100559</v>
      </c>
      <c r="F11" s="4">
        <f>16+13+12+13+23</f>
        <v>77</v>
      </c>
      <c r="G11" s="10">
        <f>(F11/B11)*100</f>
        <v>43.016759776536311</v>
      </c>
      <c r="H11" s="4">
        <f>17+12+16+6</f>
        <v>51</v>
      </c>
      <c r="I11" s="10">
        <f>(H11/B11)*100</f>
        <v>28.491620111731841</v>
      </c>
      <c r="J11" s="4">
        <v>3</v>
      </c>
      <c r="K11" s="10">
        <f>(J11/B11)*100</f>
        <v>1.6759776536312849</v>
      </c>
      <c r="L11" s="4">
        <f>39+32+32+30+38</f>
        <v>171</v>
      </c>
      <c r="M11" s="10">
        <f>(L11/B11)*100</f>
        <v>95.530726256983243</v>
      </c>
      <c r="N11" s="4">
        <f>2+3+3</f>
        <v>8</v>
      </c>
      <c r="O11" s="10">
        <f>(N11/B11)*100</f>
        <v>4.4692737430167595</v>
      </c>
      <c r="P11" s="4">
        <v>0</v>
      </c>
      <c r="Q11" s="10">
        <f>(P11/B11)*100</f>
        <v>0</v>
      </c>
      <c r="R11" s="4">
        <v>0</v>
      </c>
      <c r="S11" s="4"/>
    </row>
    <row r="12" spans="1:19" ht="34.5" customHeight="1">
      <c r="A12" s="11" t="s">
        <v>15</v>
      </c>
      <c r="B12" s="4">
        <v>175</v>
      </c>
      <c r="C12" s="4">
        <v>78</v>
      </c>
      <c r="D12" s="4">
        <v>62</v>
      </c>
      <c r="E12" s="10">
        <f t="shared" ref="E12:E14" si="0">(D12/B12)*100</f>
        <v>35.428571428571423</v>
      </c>
      <c r="F12" s="4">
        <v>64</v>
      </c>
      <c r="G12" s="10">
        <f t="shared" ref="G12:G15" si="1">(F12/B12)*100</f>
        <v>36.571428571428569</v>
      </c>
      <c r="H12" s="4">
        <v>46</v>
      </c>
      <c r="I12" s="10">
        <f t="shared" ref="I12:I15" si="2">(H12/B12)*100</f>
        <v>26.285714285714285</v>
      </c>
      <c r="J12" s="4">
        <v>3</v>
      </c>
      <c r="K12" s="10">
        <f t="shared" ref="K12:K15" si="3">(J12/B12)*100</f>
        <v>1.7142857142857144</v>
      </c>
      <c r="L12" s="4">
        <v>166</v>
      </c>
      <c r="M12" s="10">
        <f t="shared" ref="M12:M15" si="4">(L12/B12)*100</f>
        <v>94.857142857142861</v>
      </c>
      <c r="N12" s="4">
        <v>8</v>
      </c>
      <c r="O12" s="10">
        <f t="shared" ref="O12:O15" si="5">(N12/B12)*100</f>
        <v>4.5714285714285712</v>
      </c>
      <c r="P12" s="4">
        <v>1</v>
      </c>
      <c r="Q12" s="10">
        <f t="shared" ref="Q12:Q15" si="6">(P12/B12)*100</f>
        <v>0.5714285714285714</v>
      </c>
      <c r="R12" s="4">
        <v>0</v>
      </c>
      <c r="S12" s="4"/>
    </row>
    <row r="13" spans="1:19" ht="34.5" customHeight="1">
      <c r="A13" s="11" t="s">
        <v>14</v>
      </c>
      <c r="B13" s="4">
        <v>138</v>
      </c>
      <c r="C13" s="4">
        <v>65</v>
      </c>
      <c r="D13" s="4">
        <v>36</v>
      </c>
      <c r="E13" s="10">
        <f t="shared" si="0"/>
        <v>26.086956521739129</v>
      </c>
      <c r="F13" s="4">
        <v>55</v>
      </c>
      <c r="G13" s="10">
        <f t="shared" si="1"/>
        <v>39.855072463768117</v>
      </c>
      <c r="H13" s="4">
        <v>43</v>
      </c>
      <c r="I13" s="10">
        <f t="shared" si="2"/>
        <v>31.159420289855071</v>
      </c>
      <c r="J13" s="4">
        <v>4</v>
      </c>
      <c r="K13" s="10">
        <f t="shared" si="3"/>
        <v>2.8985507246376812</v>
      </c>
      <c r="L13" s="4">
        <v>130</v>
      </c>
      <c r="M13" s="10">
        <f t="shared" si="4"/>
        <v>94.20289855072464</v>
      </c>
      <c r="N13" s="4">
        <v>7</v>
      </c>
      <c r="O13" s="10">
        <f t="shared" si="5"/>
        <v>5.0724637681159424</v>
      </c>
      <c r="P13" s="4">
        <v>1</v>
      </c>
      <c r="Q13" s="10">
        <f t="shared" si="6"/>
        <v>0.72463768115942029</v>
      </c>
      <c r="R13" s="4">
        <v>0</v>
      </c>
      <c r="S13" s="4"/>
    </row>
    <row r="14" spans="1:19" ht="34.5" customHeight="1">
      <c r="A14" s="11" t="s">
        <v>13</v>
      </c>
      <c r="B14" s="4">
        <v>134</v>
      </c>
      <c r="C14" s="4">
        <v>62</v>
      </c>
      <c r="D14" s="4">
        <v>28</v>
      </c>
      <c r="E14" s="10">
        <f t="shared" si="0"/>
        <v>20.8955223880597</v>
      </c>
      <c r="F14" s="4">
        <v>67</v>
      </c>
      <c r="G14" s="10">
        <v>50</v>
      </c>
      <c r="H14" s="4">
        <v>37</v>
      </c>
      <c r="I14" s="10">
        <f t="shared" si="2"/>
        <v>27.611940298507463</v>
      </c>
      <c r="J14" s="4">
        <v>2</v>
      </c>
      <c r="K14" s="10">
        <f t="shared" si="3"/>
        <v>1.4925373134328357</v>
      </c>
      <c r="L14" s="4">
        <v>127</v>
      </c>
      <c r="M14" s="10">
        <f t="shared" si="4"/>
        <v>94.776119402985074</v>
      </c>
      <c r="N14" s="4">
        <v>5</v>
      </c>
      <c r="O14" s="10">
        <f t="shared" si="5"/>
        <v>3.7313432835820892</v>
      </c>
      <c r="P14" s="4">
        <v>2</v>
      </c>
      <c r="Q14" s="10">
        <f t="shared" si="6"/>
        <v>1.4925373134328357</v>
      </c>
      <c r="R14" s="4">
        <v>0</v>
      </c>
      <c r="S14" s="4"/>
    </row>
    <row r="15" spans="1:19" s="8" customFormat="1" ht="34.5" customHeight="1">
      <c r="A15" s="11" t="s">
        <v>19</v>
      </c>
      <c r="B15" s="11">
        <f>SUM(B11:B14)</f>
        <v>626</v>
      </c>
      <c r="C15" s="11">
        <f>SUM(C11:C14)</f>
        <v>287</v>
      </c>
      <c r="D15" s="11">
        <f>SUM(D11:D14)</f>
        <v>174</v>
      </c>
      <c r="E15" s="11">
        <f>(D15/B15)*100</f>
        <v>27.795527156549522</v>
      </c>
      <c r="F15" s="11">
        <f>SUM(F11:F14)</f>
        <v>263</v>
      </c>
      <c r="G15" s="15">
        <f t="shared" si="1"/>
        <v>42.012779552715656</v>
      </c>
      <c r="H15" s="11">
        <f>SUM(H11:H14)</f>
        <v>177</v>
      </c>
      <c r="I15" s="15">
        <f t="shared" si="2"/>
        <v>28.274760383386582</v>
      </c>
      <c r="J15" s="11">
        <f>SUM(J11:J14)</f>
        <v>12</v>
      </c>
      <c r="K15" s="15">
        <f t="shared" si="3"/>
        <v>1.9169329073482428</v>
      </c>
      <c r="L15" s="11">
        <f>SUM(L11:L14)</f>
        <v>594</v>
      </c>
      <c r="M15" s="15">
        <f t="shared" si="4"/>
        <v>94.888178913738017</v>
      </c>
      <c r="N15" s="11">
        <f>SUM(N11:N14)</f>
        <v>28</v>
      </c>
      <c r="O15" s="15">
        <f t="shared" si="5"/>
        <v>4.4728434504792327</v>
      </c>
      <c r="P15" s="11">
        <f>SUM(P11:P14)</f>
        <v>4</v>
      </c>
      <c r="Q15" s="15">
        <f t="shared" si="6"/>
        <v>0.63897763578274758</v>
      </c>
      <c r="R15" s="11"/>
      <c r="S15" s="11"/>
    </row>
    <row r="16" spans="1:19" s="8" customFormat="1" ht="23.25" customHeight="1">
      <c r="A16" s="12"/>
      <c r="B16" s="12"/>
      <c r="C16" s="12"/>
      <c r="D16" s="12"/>
      <c r="E16" s="12"/>
      <c r="F16" s="12"/>
      <c r="G16" s="13"/>
      <c r="H16" s="12"/>
      <c r="I16" s="13"/>
      <c r="J16" s="12"/>
      <c r="K16" s="14"/>
      <c r="L16" s="12"/>
      <c r="M16" s="13"/>
      <c r="N16" s="12"/>
      <c r="O16" s="13"/>
      <c r="P16" s="12"/>
      <c r="Q16" s="13"/>
      <c r="R16" s="12"/>
      <c r="S16" s="12"/>
    </row>
    <row r="17" spans="1:19">
      <c r="M17" s="27" t="s">
        <v>17</v>
      </c>
      <c r="N17" s="27"/>
      <c r="O17" s="27"/>
      <c r="P17" s="27"/>
      <c r="Q17" s="27"/>
      <c r="R17" s="27"/>
    </row>
    <row r="18" spans="1:19">
      <c r="B18" s="24"/>
      <c r="C18" s="24"/>
      <c r="M18" s="23"/>
      <c r="N18" s="23"/>
      <c r="O18" s="23"/>
      <c r="P18" s="23"/>
      <c r="Q18" s="23"/>
      <c r="R18" s="23"/>
    </row>
    <row r="19" spans="1:19">
      <c r="B19" s="24"/>
      <c r="C19" s="24"/>
      <c r="M19" s="23"/>
      <c r="N19" s="23"/>
      <c r="O19" s="23"/>
      <c r="P19" s="23"/>
      <c r="Q19" s="23"/>
      <c r="R19" s="23"/>
    </row>
    <row r="20" spans="1:19">
      <c r="N20" s="5"/>
      <c r="O20" s="5"/>
      <c r="P20" s="5"/>
      <c r="Q20" s="5"/>
    </row>
    <row r="21" spans="1:19">
      <c r="N21" s="5"/>
      <c r="O21" s="5"/>
      <c r="P21" s="5"/>
      <c r="Q21" s="5"/>
    </row>
    <row r="22" spans="1:19">
      <c r="N22" s="5"/>
      <c r="O22" s="5"/>
      <c r="P22" s="5"/>
      <c r="Q22" s="5"/>
    </row>
    <row r="23" spans="1:19">
      <c r="M23" s="27" t="s">
        <v>21</v>
      </c>
      <c r="N23" s="27"/>
      <c r="O23" s="27"/>
      <c r="P23" s="27"/>
      <c r="Q23" s="27"/>
      <c r="R23" s="27"/>
    </row>
    <row r="26" spans="1:19">
      <c r="B26" s="17"/>
      <c r="C26" s="17"/>
    </row>
    <row r="27" spans="1:19">
      <c r="A27" s="28" t="s">
        <v>0</v>
      </c>
      <c r="B27" s="28"/>
      <c r="C27" s="28"/>
      <c r="D27" s="28"/>
      <c r="E27" s="28"/>
      <c r="F27" s="28"/>
      <c r="G27" s="1"/>
      <c r="H27" s="1"/>
    </row>
    <row r="28" spans="1:19">
      <c r="A28" s="29" t="s">
        <v>1</v>
      </c>
      <c r="B28" s="29"/>
      <c r="C28" s="29"/>
      <c r="D28" s="29"/>
      <c r="E28" s="29"/>
      <c r="F28" s="29"/>
      <c r="G28" s="3"/>
      <c r="H28" s="3"/>
    </row>
    <row r="29" spans="1:19">
      <c r="B29" s="17"/>
      <c r="C29" s="17"/>
    </row>
    <row r="30" spans="1:19">
      <c r="B30" s="17"/>
      <c r="C30" s="17"/>
    </row>
    <row r="31" spans="1:19">
      <c r="A31" s="29" t="s">
        <v>22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</row>
    <row r="32" spans="1:19">
      <c r="A32" s="30" t="s">
        <v>18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</row>
    <row r="33" spans="1:19">
      <c r="B33" s="17"/>
      <c r="C33" s="17"/>
    </row>
    <row r="34" spans="1:19" s="6" customFormat="1" ht="23.25" customHeight="1">
      <c r="A34" s="26" t="s">
        <v>2</v>
      </c>
      <c r="B34" s="26" t="s">
        <v>3</v>
      </c>
      <c r="C34" s="26" t="s">
        <v>4</v>
      </c>
      <c r="D34" s="31" t="s">
        <v>5</v>
      </c>
      <c r="E34" s="32"/>
      <c r="F34" s="32"/>
      <c r="G34" s="32"/>
      <c r="H34" s="32"/>
      <c r="I34" s="32"/>
      <c r="J34" s="32"/>
      <c r="K34" s="33"/>
      <c r="L34" s="26" t="s">
        <v>20</v>
      </c>
      <c r="M34" s="26"/>
      <c r="N34" s="26"/>
      <c r="O34" s="26"/>
      <c r="P34" s="26"/>
      <c r="Q34" s="26"/>
      <c r="R34" s="26"/>
      <c r="S34" s="26"/>
    </row>
    <row r="35" spans="1:19" s="6" customFormat="1" ht="23.25" customHeight="1">
      <c r="A35" s="26"/>
      <c r="B35" s="26"/>
      <c r="C35" s="26"/>
      <c r="D35" s="26" t="s">
        <v>9</v>
      </c>
      <c r="E35" s="26"/>
      <c r="F35" s="26" t="s">
        <v>7</v>
      </c>
      <c r="G35" s="26"/>
      <c r="H35" s="26" t="s">
        <v>8</v>
      </c>
      <c r="I35" s="26"/>
      <c r="J35" s="26" t="s">
        <v>10</v>
      </c>
      <c r="K35" s="26"/>
      <c r="L35" s="26" t="s">
        <v>6</v>
      </c>
      <c r="M35" s="26"/>
      <c r="N35" s="26" t="s">
        <v>7</v>
      </c>
      <c r="O35" s="26"/>
      <c r="P35" s="26" t="s">
        <v>8</v>
      </c>
      <c r="Q35" s="26"/>
      <c r="R35" s="26" t="s">
        <v>10</v>
      </c>
      <c r="S35" s="26"/>
    </row>
    <row r="36" spans="1:19" s="6" customFormat="1" ht="23.25" customHeight="1">
      <c r="A36" s="26"/>
      <c r="B36" s="26"/>
      <c r="C36" s="26"/>
      <c r="D36" s="16" t="s">
        <v>11</v>
      </c>
      <c r="E36" s="16" t="s">
        <v>12</v>
      </c>
      <c r="F36" s="16" t="s">
        <v>11</v>
      </c>
      <c r="G36" s="16" t="s">
        <v>12</v>
      </c>
      <c r="H36" s="16" t="s">
        <v>11</v>
      </c>
      <c r="I36" s="16" t="s">
        <v>12</v>
      </c>
      <c r="J36" s="16" t="s">
        <v>11</v>
      </c>
      <c r="K36" s="16" t="s">
        <v>12</v>
      </c>
      <c r="L36" s="16" t="s">
        <v>11</v>
      </c>
      <c r="M36" s="16" t="s">
        <v>12</v>
      </c>
      <c r="N36" s="16" t="s">
        <v>11</v>
      </c>
      <c r="O36" s="16" t="s">
        <v>12</v>
      </c>
      <c r="P36" s="16" t="s">
        <v>11</v>
      </c>
      <c r="Q36" s="16" t="s">
        <v>12</v>
      </c>
      <c r="R36" s="16" t="s">
        <v>11</v>
      </c>
      <c r="S36" s="16" t="s">
        <v>12</v>
      </c>
    </row>
    <row r="37" spans="1:19" ht="34.5" customHeight="1">
      <c r="A37" s="11" t="s">
        <v>16</v>
      </c>
      <c r="B37" s="4">
        <v>175</v>
      </c>
      <c r="C37" s="4">
        <v>77</v>
      </c>
      <c r="D37" s="4">
        <v>60</v>
      </c>
      <c r="E37" s="10">
        <f>(D37/B37)*100</f>
        <v>34.285714285714285</v>
      </c>
      <c r="F37" s="4">
        <v>74</v>
      </c>
      <c r="G37" s="10">
        <f>(F37/B37)*100</f>
        <v>42.285714285714285</v>
      </c>
      <c r="H37" s="4">
        <v>40</v>
      </c>
      <c r="I37" s="10">
        <f>(H37/B37)*100</f>
        <v>22.857142857142858</v>
      </c>
      <c r="J37" s="4">
        <v>1</v>
      </c>
      <c r="K37" s="10">
        <f>(J37/B37)*100</f>
        <v>0.5714285714285714</v>
      </c>
      <c r="L37" s="4">
        <v>167</v>
      </c>
      <c r="M37" s="10">
        <f>(L37/B37)*100</f>
        <v>95.428571428571431</v>
      </c>
      <c r="N37" s="4">
        <v>7</v>
      </c>
      <c r="O37" s="10">
        <f>(N37/B37)*100</f>
        <v>4</v>
      </c>
      <c r="P37" s="4">
        <v>1</v>
      </c>
      <c r="Q37" s="10">
        <f>(P37/B37)*100</f>
        <v>0.5714285714285714</v>
      </c>
      <c r="R37" s="4">
        <v>0</v>
      </c>
      <c r="S37" s="4">
        <f>R37/B37*100</f>
        <v>0</v>
      </c>
    </row>
    <row r="38" spans="1:19" ht="34.5" customHeight="1">
      <c r="A38" s="11" t="s">
        <v>15</v>
      </c>
      <c r="B38" s="4">
        <v>140</v>
      </c>
      <c r="C38" s="4">
        <v>65</v>
      </c>
      <c r="D38" s="4">
        <v>51</v>
      </c>
      <c r="E38" s="10">
        <f t="shared" ref="E38:E40" si="7">(D38/B38)*100</f>
        <v>36.428571428571423</v>
      </c>
      <c r="F38" s="4">
        <v>57</v>
      </c>
      <c r="G38" s="10">
        <f t="shared" ref="G38:G41" si="8">(F38/B38)*100</f>
        <v>40.714285714285715</v>
      </c>
      <c r="H38" s="4">
        <v>30</v>
      </c>
      <c r="I38" s="10">
        <f t="shared" ref="I38:I41" si="9">(H38/B38)*100</f>
        <v>21.428571428571427</v>
      </c>
      <c r="J38" s="4">
        <v>2</v>
      </c>
      <c r="K38" s="10">
        <f t="shared" ref="K38:K41" si="10">(J38/B38)*100</f>
        <v>1.4285714285714286</v>
      </c>
      <c r="L38" s="4">
        <v>132</v>
      </c>
      <c r="M38" s="10">
        <f t="shared" ref="M38:M41" si="11">(L38/B38)*100</f>
        <v>94.285714285714278</v>
      </c>
      <c r="N38" s="4">
        <v>6</v>
      </c>
      <c r="O38" s="10">
        <f t="shared" ref="O38:O41" si="12">(N38/B38)*100</f>
        <v>4.2857142857142856</v>
      </c>
      <c r="P38" s="4">
        <v>2</v>
      </c>
      <c r="Q38" s="10">
        <f t="shared" ref="Q38:Q41" si="13">(P38/B38)*100</f>
        <v>1.4285714285714286</v>
      </c>
      <c r="R38" s="4">
        <v>0</v>
      </c>
      <c r="S38" s="4">
        <f t="shared" ref="S38:S40" si="14">R38/B38*100</f>
        <v>0</v>
      </c>
    </row>
    <row r="39" spans="1:19" ht="34.5" customHeight="1">
      <c r="A39" s="11" t="s">
        <v>14</v>
      </c>
      <c r="B39" s="4">
        <v>138</v>
      </c>
      <c r="C39" s="4">
        <v>64</v>
      </c>
      <c r="D39" s="4">
        <v>53</v>
      </c>
      <c r="E39" s="10">
        <f t="shared" si="7"/>
        <v>38.405797101449274</v>
      </c>
      <c r="F39" s="4">
        <v>56</v>
      </c>
      <c r="G39" s="10">
        <f t="shared" si="8"/>
        <v>40.579710144927539</v>
      </c>
      <c r="H39" s="4">
        <v>29</v>
      </c>
      <c r="I39" s="10">
        <f t="shared" si="9"/>
        <v>21.014492753623188</v>
      </c>
      <c r="J39" s="4">
        <v>0</v>
      </c>
      <c r="K39" s="10">
        <f t="shared" si="10"/>
        <v>0</v>
      </c>
      <c r="L39" s="4">
        <v>131</v>
      </c>
      <c r="M39" s="10">
        <f t="shared" si="11"/>
        <v>94.927536231884062</v>
      </c>
      <c r="N39" s="4">
        <v>6</v>
      </c>
      <c r="O39" s="10">
        <f t="shared" si="12"/>
        <v>4.3478260869565215</v>
      </c>
      <c r="P39" s="4">
        <v>1</v>
      </c>
      <c r="Q39" s="10">
        <f t="shared" si="13"/>
        <v>0.72463768115942029</v>
      </c>
      <c r="R39" s="4">
        <v>0</v>
      </c>
      <c r="S39" s="4">
        <f t="shared" si="14"/>
        <v>0</v>
      </c>
    </row>
    <row r="40" spans="1:19" ht="34.5" customHeight="1">
      <c r="A40" s="11" t="s">
        <v>13</v>
      </c>
      <c r="B40" s="4">
        <v>153</v>
      </c>
      <c r="C40" s="4">
        <v>68</v>
      </c>
      <c r="D40" s="4">
        <v>54</v>
      </c>
      <c r="E40" s="10">
        <f t="shared" si="7"/>
        <v>35.294117647058826</v>
      </c>
      <c r="F40" s="4">
        <v>48</v>
      </c>
      <c r="G40" s="10">
        <f t="shared" si="8"/>
        <v>31.372549019607842</v>
      </c>
      <c r="H40" s="4">
        <v>51</v>
      </c>
      <c r="I40" s="10">
        <f t="shared" si="9"/>
        <v>33.333333333333329</v>
      </c>
      <c r="J40" s="4">
        <v>0</v>
      </c>
      <c r="K40" s="10">
        <f t="shared" si="10"/>
        <v>0</v>
      </c>
      <c r="L40" s="4">
        <v>139</v>
      </c>
      <c r="M40" s="10">
        <f t="shared" si="11"/>
        <v>90.849673202614383</v>
      </c>
      <c r="N40" s="4">
        <v>13</v>
      </c>
      <c r="O40" s="10">
        <f t="shared" si="12"/>
        <v>8.4967320261437909</v>
      </c>
      <c r="P40" s="4">
        <v>1</v>
      </c>
      <c r="Q40" s="10">
        <f t="shared" si="13"/>
        <v>0.65359477124183007</v>
      </c>
      <c r="R40" s="4">
        <v>0</v>
      </c>
      <c r="S40" s="4">
        <f t="shared" si="14"/>
        <v>0</v>
      </c>
    </row>
    <row r="41" spans="1:19" s="18" customFormat="1" ht="34.5" customHeight="1">
      <c r="A41" s="11" t="s">
        <v>19</v>
      </c>
      <c r="B41" s="11">
        <f>SUM(B37:B40)</f>
        <v>606</v>
      </c>
      <c r="C41" s="11">
        <f>SUM(C37:C40)</f>
        <v>274</v>
      </c>
      <c r="D41" s="11">
        <f>SUM(D37:D40)</f>
        <v>218</v>
      </c>
      <c r="E41" s="11">
        <f>(D41/B41)*100</f>
        <v>35.973597359735976</v>
      </c>
      <c r="F41" s="11">
        <f>SUM(F37:F40)</f>
        <v>235</v>
      </c>
      <c r="G41" s="15">
        <f t="shared" si="8"/>
        <v>38.778877887788774</v>
      </c>
      <c r="H41" s="11">
        <f>SUM(H37:H40)</f>
        <v>150</v>
      </c>
      <c r="I41" s="15">
        <f t="shared" si="9"/>
        <v>24.752475247524753</v>
      </c>
      <c r="J41" s="11">
        <f>SUM(J37:J40)</f>
        <v>3</v>
      </c>
      <c r="K41" s="15">
        <f t="shared" si="10"/>
        <v>0.49504950495049505</v>
      </c>
      <c r="L41" s="11">
        <f>SUM(L37:L40)</f>
        <v>569</v>
      </c>
      <c r="M41" s="15">
        <f t="shared" si="11"/>
        <v>93.89438943894389</v>
      </c>
      <c r="N41" s="11">
        <f>SUM(N37:N40)</f>
        <v>32</v>
      </c>
      <c r="O41" s="15">
        <f t="shared" si="12"/>
        <v>5.2805280528052805</v>
      </c>
      <c r="P41" s="11">
        <f>SUM(P37:P40)</f>
        <v>5</v>
      </c>
      <c r="Q41" s="15">
        <f t="shared" si="13"/>
        <v>0.82508250825082496</v>
      </c>
      <c r="R41" s="11">
        <v>0</v>
      </c>
      <c r="S41" s="4">
        <f>R41/B41*100</f>
        <v>0</v>
      </c>
    </row>
    <row r="42" spans="1:19" s="18" customFormat="1" ht="23.25" customHeight="1">
      <c r="A42" s="12"/>
      <c r="B42" s="12"/>
      <c r="C42" s="12"/>
      <c r="D42" s="12"/>
      <c r="E42" s="12"/>
      <c r="F42" s="12"/>
      <c r="G42" s="13"/>
      <c r="H42" s="12"/>
      <c r="I42" s="13"/>
      <c r="J42" s="12"/>
      <c r="K42" s="14"/>
      <c r="L42" s="12"/>
      <c r="M42" s="13"/>
      <c r="N42" s="12"/>
      <c r="O42" s="13"/>
      <c r="P42" s="12"/>
      <c r="Q42" s="13"/>
      <c r="R42" s="12"/>
      <c r="S42" s="12"/>
    </row>
    <row r="43" spans="1:19">
      <c r="B43" s="17"/>
      <c r="C43" s="17"/>
      <c r="M43" s="27" t="s">
        <v>17</v>
      </c>
      <c r="N43" s="27"/>
      <c r="O43" s="27"/>
      <c r="P43" s="27"/>
      <c r="Q43" s="27"/>
      <c r="R43" s="27"/>
    </row>
    <row r="44" spans="1:19">
      <c r="B44" s="17"/>
      <c r="C44" s="17"/>
      <c r="N44" s="5"/>
      <c r="O44" s="5"/>
      <c r="P44" s="5"/>
      <c r="Q44" s="5"/>
    </row>
    <row r="45" spans="1:19">
      <c r="B45" s="17"/>
      <c r="C45" s="17"/>
      <c r="N45" s="5"/>
      <c r="O45" s="5"/>
      <c r="P45" s="5"/>
      <c r="Q45" s="5"/>
    </row>
    <row r="46" spans="1:19">
      <c r="B46" s="17"/>
      <c r="C46" s="17"/>
      <c r="N46" s="5"/>
      <c r="O46" s="5"/>
      <c r="P46" s="5"/>
      <c r="Q46" s="5"/>
    </row>
    <row r="47" spans="1:19">
      <c r="B47" s="17"/>
      <c r="C47" s="17"/>
      <c r="M47" s="27" t="s">
        <v>21</v>
      </c>
      <c r="N47" s="27"/>
      <c r="O47" s="27"/>
      <c r="P47" s="27"/>
      <c r="Q47" s="27"/>
      <c r="R47" s="27"/>
    </row>
    <row r="51" spans="1:19">
      <c r="A51" s="28" t="s">
        <v>0</v>
      </c>
      <c r="B51" s="28"/>
      <c r="C51" s="28"/>
      <c r="D51" s="28"/>
      <c r="E51" s="28"/>
      <c r="F51" s="28"/>
      <c r="G51" s="1"/>
      <c r="H51" s="1"/>
    </row>
    <row r="52" spans="1:19">
      <c r="A52" s="29" t="s">
        <v>1</v>
      </c>
      <c r="B52" s="29"/>
      <c r="C52" s="29"/>
      <c r="D52" s="29"/>
      <c r="E52" s="29"/>
      <c r="F52" s="29"/>
      <c r="G52" s="3"/>
      <c r="H52" s="3"/>
    </row>
    <row r="53" spans="1:19">
      <c r="B53" s="17"/>
      <c r="C53" s="17"/>
    </row>
    <row r="54" spans="1:19">
      <c r="B54" s="17"/>
      <c r="C54" s="17"/>
    </row>
    <row r="55" spans="1:19">
      <c r="A55" s="29" t="s">
        <v>24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</row>
    <row r="56" spans="1:19">
      <c r="A56" s="30" t="s">
        <v>18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</row>
    <row r="57" spans="1:19">
      <c r="B57" s="17"/>
      <c r="C57" s="17"/>
    </row>
    <row r="58" spans="1:19" s="6" customFormat="1" ht="23.25" customHeight="1">
      <c r="A58" s="26" t="s">
        <v>2</v>
      </c>
      <c r="B58" s="26" t="s">
        <v>3</v>
      </c>
      <c r="C58" s="26" t="s">
        <v>4</v>
      </c>
      <c r="D58" s="31" t="s">
        <v>5</v>
      </c>
      <c r="E58" s="32"/>
      <c r="F58" s="32"/>
      <c r="G58" s="32"/>
      <c r="H58" s="32"/>
      <c r="I58" s="32"/>
      <c r="J58" s="32"/>
      <c r="K58" s="33"/>
      <c r="L58" s="26" t="s">
        <v>20</v>
      </c>
      <c r="M58" s="26"/>
      <c r="N58" s="26"/>
      <c r="O58" s="26"/>
      <c r="P58" s="26"/>
      <c r="Q58" s="26"/>
      <c r="R58" s="26"/>
      <c r="S58" s="26"/>
    </row>
    <row r="59" spans="1:19" s="6" customFormat="1" ht="23.25" customHeight="1">
      <c r="A59" s="26"/>
      <c r="B59" s="26"/>
      <c r="C59" s="26"/>
      <c r="D59" s="26" t="s">
        <v>9</v>
      </c>
      <c r="E59" s="26"/>
      <c r="F59" s="26" t="s">
        <v>7</v>
      </c>
      <c r="G59" s="26"/>
      <c r="H59" s="26" t="s">
        <v>8</v>
      </c>
      <c r="I59" s="26"/>
      <c r="J59" s="26" t="s">
        <v>10</v>
      </c>
      <c r="K59" s="26"/>
      <c r="L59" s="26" t="s">
        <v>6</v>
      </c>
      <c r="M59" s="26"/>
      <c r="N59" s="26" t="s">
        <v>7</v>
      </c>
      <c r="O59" s="26"/>
      <c r="P59" s="26" t="s">
        <v>8</v>
      </c>
      <c r="Q59" s="26"/>
      <c r="R59" s="26" t="s">
        <v>10</v>
      </c>
      <c r="S59" s="26"/>
    </row>
    <row r="60" spans="1:19" s="6" customFormat="1" ht="23.25" customHeight="1">
      <c r="A60" s="26"/>
      <c r="B60" s="26"/>
      <c r="C60" s="26"/>
      <c r="D60" s="16" t="s">
        <v>11</v>
      </c>
      <c r="E60" s="16" t="s">
        <v>12</v>
      </c>
      <c r="F60" s="16" t="s">
        <v>11</v>
      </c>
      <c r="G60" s="16" t="s">
        <v>12</v>
      </c>
      <c r="H60" s="16" t="s">
        <v>11</v>
      </c>
      <c r="I60" s="16" t="s">
        <v>12</v>
      </c>
      <c r="J60" s="16" t="s">
        <v>11</v>
      </c>
      <c r="K60" s="16" t="s">
        <v>12</v>
      </c>
      <c r="L60" s="16" t="s">
        <v>11</v>
      </c>
      <c r="M60" s="16" t="s">
        <v>12</v>
      </c>
      <c r="N60" s="16" t="s">
        <v>11</v>
      </c>
      <c r="O60" s="16" t="s">
        <v>12</v>
      </c>
      <c r="P60" s="16" t="s">
        <v>11</v>
      </c>
      <c r="Q60" s="16" t="s">
        <v>12</v>
      </c>
      <c r="R60" s="16" t="s">
        <v>11</v>
      </c>
      <c r="S60" s="16" t="s">
        <v>12</v>
      </c>
    </row>
    <row r="61" spans="1:19" ht="34.5" customHeight="1">
      <c r="A61" s="19" t="s">
        <v>23</v>
      </c>
      <c r="B61" s="20">
        <v>153</v>
      </c>
      <c r="C61" s="20">
        <v>68</v>
      </c>
      <c r="D61" s="21">
        <v>54</v>
      </c>
      <c r="E61" s="21">
        <v>35.294117647058826</v>
      </c>
      <c r="F61" s="21">
        <v>49</v>
      </c>
      <c r="G61" s="21">
        <v>50</v>
      </c>
      <c r="H61" s="21">
        <v>50</v>
      </c>
      <c r="I61" s="21">
        <v>32.679738562091501</v>
      </c>
      <c r="J61" s="21"/>
      <c r="K61" s="21">
        <v>0</v>
      </c>
      <c r="L61" s="21">
        <v>139</v>
      </c>
      <c r="M61" s="21">
        <v>90.849673202614383</v>
      </c>
      <c r="N61" s="21">
        <v>13</v>
      </c>
      <c r="O61" s="21">
        <v>8.4967320261437909</v>
      </c>
      <c r="P61" s="21">
        <v>1</v>
      </c>
      <c r="Q61" s="21">
        <v>0.65359477124183007</v>
      </c>
      <c r="R61" s="21"/>
      <c r="S61" s="21"/>
    </row>
    <row r="62" spans="1:19" ht="34.5" customHeight="1">
      <c r="A62" s="19" t="s">
        <v>25</v>
      </c>
      <c r="B62" s="20">
        <v>153</v>
      </c>
      <c r="C62" s="20">
        <v>68</v>
      </c>
      <c r="D62" s="21">
        <v>54</v>
      </c>
      <c r="E62" s="22">
        <v>35.294117647058826</v>
      </c>
      <c r="F62" s="21">
        <v>48</v>
      </c>
      <c r="G62" s="22">
        <v>31.372549019607842</v>
      </c>
      <c r="H62" s="21">
        <v>51</v>
      </c>
      <c r="I62" s="21">
        <v>33.333333333333329</v>
      </c>
      <c r="J62" s="21">
        <v>0</v>
      </c>
      <c r="K62" s="21">
        <v>0</v>
      </c>
      <c r="L62" s="21">
        <v>139</v>
      </c>
      <c r="M62" s="21">
        <v>90.849673202614383</v>
      </c>
      <c r="N62" s="21">
        <v>13</v>
      </c>
      <c r="O62" s="21">
        <v>8.4967320261437909</v>
      </c>
      <c r="P62" s="21">
        <v>1</v>
      </c>
      <c r="Q62" s="21">
        <v>0.65359477124183007</v>
      </c>
      <c r="R62" s="21">
        <v>0</v>
      </c>
      <c r="S62" s="21">
        <v>0</v>
      </c>
    </row>
  </sheetData>
  <mergeCells count="55">
    <mergeCell ref="A56:S56"/>
    <mergeCell ref="A58:A60"/>
    <mergeCell ref="B58:B60"/>
    <mergeCell ref="C58:C60"/>
    <mergeCell ref="D58:K58"/>
    <mergeCell ref="L58:S58"/>
    <mergeCell ref="D59:E59"/>
    <mergeCell ref="F59:G59"/>
    <mergeCell ref="H59:I59"/>
    <mergeCell ref="J59:K59"/>
    <mergeCell ref="L59:M59"/>
    <mergeCell ref="N59:O59"/>
    <mergeCell ref="P59:Q59"/>
    <mergeCell ref="R59:S59"/>
    <mergeCell ref="M43:R43"/>
    <mergeCell ref="M47:R47"/>
    <mergeCell ref="A51:F51"/>
    <mergeCell ref="A52:F52"/>
    <mergeCell ref="A55:S55"/>
    <mergeCell ref="A31:S31"/>
    <mergeCell ref="A32:S32"/>
    <mergeCell ref="A34:A36"/>
    <mergeCell ref="B34:B36"/>
    <mergeCell ref="C34:C36"/>
    <mergeCell ref="D34:K34"/>
    <mergeCell ref="L34:S34"/>
    <mergeCell ref="D35:E35"/>
    <mergeCell ref="F35:G35"/>
    <mergeCell ref="H35:I35"/>
    <mergeCell ref="J35:K35"/>
    <mergeCell ref="L35:M35"/>
    <mergeCell ref="N35:O35"/>
    <mergeCell ref="P35:Q35"/>
    <mergeCell ref="R35:S35"/>
    <mergeCell ref="H9:I9"/>
    <mergeCell ref="L9:M9"/>
    <mergeCell ref="N9:O9"/>
    <mergeCell ref="A27:F27"/>
    <mergeCell ref="A28:F28"/>
    <mergeCell ref="P9:Q9"/>
    <mergeCell ref="M17:R17"/>
    <mergeCell ref="M23:R23"/>
    <mergeCell ref="R9:S9"/>
    <mergeCell ref="A1:F1"/>
    <mergeCell ref="A2:F2"/>
    <mergeCell ref="A5:S5"/>
    <mergeCell ref="A6:S6"/>
    <mergeCell ref="A8:A10"/>
    <mergeCell ref="B8:B10"/>
    <mergeCell ref="C8:C10"/>
    <mergeCell ref="L8:S8"/>
    <mergeCell ref="D9:E9"/>
    <mergeCell ref="J9:K9"/>
    <mergeCell ref="D8:K8"/>
    <mergeCell ref="F9:G9"/>
  </mergeCells>
  <pageMargins left="0.24" right="0.23" top="0.3" bottom="0.39" header="0.2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2019-03-27T15:13:12Z</dcterms:modified>
</cp:coreProperties>
</file>